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-2028 год" sheetId="1" state="visible" r:id="rId1"/>
  </sheets>
  <definedNames>
    <definedName name="Print_Titles" localSheetId="0" hidden="0">'2026-2028 год'!$9:$9</definedName>
    <definedName name="_xlnm.Print_Area" localSheetId="0" hidden="0">'2026-2028 год'!$A$1:$M$29</definedName>
  </definedNames>
  <calcPr/>
</workbook>
</file>

<file path=xl/sharedStrings.xml><?xml version="1.0" encoding="utf-8"?>
<sst xmlns="http://schemas.openxmlformats.org/spreadsheetml/2006/main" count="55" uniqueCount="55">
  <si>
    <t xml:space="preserve">Приложение 6
к муниципальному правовому акту города Владивостока 
от                   № </t>
  </si>
  <si>
    <t xml:space="preserve">                             «Приложение  8
                             к  муниципальному правовому акту </t>
  </si>
  <si>
    <t xml:space="preserve">                             города Владивостока  
                             от 23.12.2026  №  204-МПА</t>
  </si>
  <si>
    <t xml:space="preserve">Бюджет муниципального дорожного фонда Владивостокского городского округа 
на 2026 год и плановый период 2027 и 2028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</si>
  <si>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</si>
  <si>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</si>
  <si>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</si>
  <si>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</si>
  <si>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</si>
  <si>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</si>
  <si>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</si>
  <si>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</si>
  <si>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>204-мпа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</si>
  <si>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</si>
  <si>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</si>
  <si>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</si>
  <si>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</si>
  <si>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 xml:space="preserve">корр.1 февраль2026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</si>
  <si>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</si>
  <si>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                                                                                              </t>
  </si>
  <si>
    <t>откл</t>
  </si>
  <si>
    <t>1.2.2</t>
  </si>
  <si>
    <t xml:space="preserve">плата за оказание услуг по присоединению объектов дорожного сервиса к автомобильным дорогам общего пользования местного значения, зачисляемой в бюджет Владивостокского городского округа</t>
  </si>
  <si>
    <t xml:space="preserve">мбт+дотация на стол</t>
  </si>
  <si>
    <t>мбт</t>
  </si>
  <si>
    <t>1.2.3</t>
  </si>
  <si>
    <t xml:space="preserve">платежи, уплачиваемые в целях возмещения вреда, причиняемого автомобильным дорогам местного значения города Владивостока тяжеловесными транспортными средствами</t>
  </si>
  <si>
    <t>1.2.4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</si>
  <si>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</si>
  <si>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</si>
  <si>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</si>
  <si>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</si>
  <si>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прочее возмещение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</si>
  <si>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</si>
  <si>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 (муниципальным казенным учреждением)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</si>
  <si>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</si>
  <si>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</si>
  <si>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</si>
  <si>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</si>
  <si>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</si>
  <si>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</si>
  <si>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</si>
  <si>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</si>
  <si>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</si>
  <si>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города Владивостока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</si>
  <si>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</si>
  <si>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</si>
  <si>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</si>
  <si>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</si>
  <si>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3.</t>
  </si>
  <si>
    <t xml:space="preserve">Дефицит  доходов, формирующих дорожный фонд</t>
  </si>
  <si>
    <t xml:space="preserve">корр.1 февраль26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</si>
  <si>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</si>
  <si>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 и дотации</t>
  </si>
  <si>
    <t xml:space="preserve">измен за счет (вго+мбт+дотац на стол)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</si>
</sst>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\ _₽_-;\-* #,##0\ _₽_-;_-* &quot;-&quot;\ _₽_-;_-@_-"/>
    <numFmt numFmtId="161" formatCode="_-* #,##0.00\ _₽_-;\-* #,##0.00\ _₽_-;_-* &quot;-&quot;??\ _₽_-;_-@_-"/>
  </numFmts>
  <fonts count="16">
    <font>
      <sz val="11.000000"/>
      <color theme="1"/>
      <name val="Calibri"/>
      <scheme val="minor"/>
    </font>
    <font>
      <sz val="11.000000"/>
      <name val="Calibri"/>
      <scheme val="minor"/>
    </font>
    <font>
      <sz val="22.000000"/>
      <name val="Times New Roman"/>
    </font>
    <font>
      <sz val="16.000000"/>
      <name val="Calibri"/>
      <scheme val="minor"/>
    </font>
    <font>
      <sz val="22.000000"/>
      <name val="Calibri"/>
      <scheme val="minor"/>
    </font>
    <font>
      <sz val="14.000000"/>
      <name val="Calibri"/>
      <scheme val="minor"/>
    </font>
    <font>
      <sz val="20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4.000000"/>
      <color rgb="FFED7686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20.000000"/>
      <name val="Calibri"/>
      <scheme val="minor"/>
    </font>
    <font>
      <sz val="11.000000"/>
      <color rgb="FFED7686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1" applyFill="1" applyBorder="1"/>
  </cellStyleXfs>
  <cellXfs count="58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wrapText="1"/>
    </xf>
    <xf fontId="2" fillId="0" borderId="0" numFmtId="0" xfId="0" applyFont="1" applyAlignment="1">
      <alignment horizontal="left" vertical="top" wrapText="1"/>
    </xf>
    <xf fontId="3" fillId="0" borderId="0" numFmtId="0" xfId="0" applyFont="1"/>
    <xf fontId="2" fillId="0" borderId="0" numFmtId="0" xfId="0" applyFont="1" applyAlignment="1">
      <alignment horizontal="center" vertical="center" wrapText="1"/>
    </xf>
    <xf fontId="4" fillId="0" borderId="0" numFmtId="0" xfId="0" applyFont="1"/>
    <xf fontId="4" fillId="0" borderId="0" numFmtId="4" xfId="0" applyNumberFormat="1" applyFont="1"/>
    <xf fontId="2" fillId="0" borderId="0" numFmtId="0" xfId="0" applyFont="1" applyAlignment="1">
      <alignment horizontal="right"/>
    </xf>
    <xf fontId="5" fillId="0" borderId="0" numFmtId="0" xfId="0" applyFont="1"/>
    <xf fontId="6" fillId="0" borderId="1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vertical="center"/>
    </xf>
    <xf fontId="6" fillId="0" borderId="2" numFmtId="0" xfId="0" applyFont="1" applyBorder="1" applyAlignment="1">
      <alignment horizontal="center" wrapText="1"/>
    </xf>
    <xf fontId="6" fillId="0" borderId="2" numFmtId="0" xfId="0" applyFont="1" applyBorder="1" applyAlignment="1">
      <alignment horizontal="center"/>
    </xf>
    <xf fontId="5" fillId="2" borderId="0" numFmtId="0" xfId="0" applyFont="1" applyFill="1"/>
    <xf fontId="6" fillId="2" borderId="3" numFmtId="0" xfId="0" applyFont="1" applyFill="1" applyBorder="1" applyAlignment="1">
      <alignment horizontal="center" vertical="top" wrapText="1"/>
    </xf>
    <xf fontId="6" fillId="2" borderId="3" numFmtId="0" xfId="0" applyFont="1" applyFill="1" applyBorder="1" applyAlignment="1">
      <alignment horizontal="left" vertical="top" wrapText="1"/>
    </xf>
    <xf fontId="6" fillId="2" borderId="3" numFmtId="4" xfId="0" applyNumberFormat="1" applyFont="1" applyFill="1" applyBorder="1" applyAlignment="1">
      <alignment horizontal="right" vertical="top" wrapText="1"/>
    </xf>
    <xf fontId="7" fillId="2" borderId="4" numFmtId="161" xfId="1" applyNumberFormat="1" applyFont="1" applyFill="1" applyBorder="1" applyAlignment="1">
      <alignment vertical="center"/>
    </xf>
    <xf fontId="7" fillId="2" borderId="5" numFmtId="161" xfId="1" applyNumberFormat="1" applyFont="1" applyFill="1" applyBorder="1" applyAlignment="1">
      <alignment vertical="center"/>
    </xf>
    <xf fontId="7" fillId="2" borderId="0" numFmtId="0" xfId="0" applyFont="1" applyFill="1" applyAlignment="1">
      <alignment vertical="center"/>
    </xf>
    <xf fontId="7" fillId="2" borderId="0" numFmtId="0" xfId="0" applyFont="1" applyFill="1"/>
    <xf fontId="6" fillId="2" borderId="3" numFmtId="49" xfId="0" applyNumberFormat="1" applyFont="1" applyFill="1" applyBorder="1" applyAlignment="1">
      <alignment horizontal="center" vertical="top" wrapText="1"/>
    </xf>
    <xf fontId="6" fillId="0" borderId="3" numFmtId="0" xfId="0" applyFont="1" applyBorder="1" applyAlignment="1">
      <alignment horizontal="left" vertical="top" wrapText="1"/>
    </xf>
    <xf fontId="6" fillId="0" borderId="3" numFmtId="4" xfId="0" applyNumberFormat="1" applyFont="1" applyBorder="1" applyAlignment="1">
      <alignment horizontal="right" vertical="top" wrapText="1"/>
    </xf>
    <xf fontId="8" fillId="2" borderId="4" numFmtId="161" xfId="1" applyNumberFormat="1" applyFont="1" applyFill="1" applyBorder="1" applyAlignment="1">
      <alignment vertical="center"/>
    </xf>
    <xf fontId="8" fillId="2" borderId="5" numFmtId="161" xfId="1" applyNumberFormat="1" applyFont="1" applyFill="1" applyBorder="1" applyAlignment="1">
      <alignment vertical="center"/>
    </xf>
    <xf fontId="9" fillId="2" borderId="6" numFmtId="161" xfId="0" applyNumberFormat="1" applyFont="1" applyFill="1" applyBorder="1"/>
    <xf fontId="9" fillId="2" borderId="4" numFmtId="161" xfId="0" applyNumberFormat="1" applyFont="1" applyFill="1" applyBorder="1"/>
    <xf fontId="9" fillId="2" borderId="5" numFmtId="161" xfId="0" applyNumberFormat="1" applyFont="1" applyFill="1" applyBorder="1"/>
    <xf fontId="10" fillId="2" borderId="0" numFmtId="0" xfId="0" applyFont="1" applyFill="1" applyAlignment="1">
      <alignment vertical="center"/>
    </xf>
    <xf fontId="5" fillId="2" borderId="7" numFmtId="0" xfId="0" applyFont="1" applyFill="1" applyBorder="1"/>
    <xf fontId="10" fillId="2" borderId="8" numFmtId="0" xfId="0" applyFont="1" applyFill="1" applyBorder="1" applyAlignment="1">
      <alignment vertical="center"/>
    </xf>
    <xf fontId="5" fillId="2" borderId="9" numFmtId="0" xfId="0" applyFont="1" applyFill="1" applyBorder="1"/>
    <xf fontId="9" fillId="2" borderId="8" numFmtId="0" xfId="0" applyFont="1" applyFill="1" applyBorder="1"/>
    <xf fontId="9" fillId="2" borderId="7" numFmtId="0" xfId="0" applyFont="1" applyFill="1" applyBorder="1"/>
    <xf fontId="9" fillId="2" borderId="9" numFmtId="0" xfId="0" applyFont="1" applyFill="1" applyBorder="1"/>
    <xf fontId="6" fillId="2" borderId="3" numFmtId="0" xfId="0" applyFont="1" applyFill="1" applyBorder="1" applyAlignment="1">
      <alignment horizontal="left" vertical="center" wrapText="1"/>
    </xf>
    <xf fontId="6" fillId="2" borderId="3" numFmtId="4" xfId="0" applyNumberFormat="1" applyFont="1" applyFill="1" applyBorder="1" applyAlignment="1">
      <alignment horizontal="right" vertical="top"/>
    </xf>
    <xf fontId="5" fillId="2" borderId="0" numFmtId="4" xfId="0" applyNumberFormat="1" applyFont="1" applyFill="1"/>
    <xf fontId="11" fillId="2" borderId="3" numFmtId="4" xfId="0" applyNumberFormat="1" applyFont="1" applyFill="1" applyBorder="1"/>
    <xf fontId="11" fillId="2" borderId="0" numFmtId="0" xfId="0" applyFont="1" applyFill="1"/>
    <xf fontId="11" fillId="2" borderId="0" numFmtId="2" xfId="0" applyNumberFormat="1" applyFont="1" applyFill="1" applyAlignment="1">
      <alignment horizontal="center" vertical="top"/>
    </xf>
    <xf fontId="11" fillId="2" borderId="0" numFmtId="0" xfId="0" applyFont="1" applyFill="1" applyAlignment="1">
      <alignment horizontal="center" vertical="top"/>
    </xf>
    <xf fontId="12" fillId="2" borderId="0" numFmtId="4" xfId="0" applyNumberFormat="1" applyFont="1" applyFill="1" applyAlignment="1">
      <alignment horizontal="right" vertical="center" wrapText="1"/>
    </xf>
    <xf fontId="13" fillId="2" borderId="0" numFmtId="0" xfId="0" applyFont="1" applyFill="1" applyAlignment="1">
      <alignment vertical="center"/>
    </xf>
    <xf fontId="13" fillId="2" borderId="0" numFmtId="161" xfId="0" applyNumberFormat="1" applyFont="1" applyFill="1"/>
    <xf fontId="12" fillId="0" borderId="1" numFmtId="4" xfId="0" applyNumberFormat="1" applyFont="1" applyBorder="1" applyAlignment="1">
      <alignment horizontal="right" vertical="center" wrapText="1"/>
    </xf>
    <xf fontId="11" fillId="2" borderId="0" numFmtId="4" xfId="0" applyNumberFormat="1" applyFont="1" applyFill="1"/>
    <xf fontId="11" fillId="2" borderId="0" numFmtId="161" xfId="0" applyNumberFormat="1" applyFont="1" applyFill="1"/>
    <xf fontId="14" fillId="0" borderId="10" numFmtId="0" xfId="0" applyFont="1" applyBorder="1"/>
    <xf fontId="15" fillId="0" borderId="0" numFmtId="2" xfId="0" applyNumberFormat="1" applyFont="1" applyAlignment="1">
      <alignment horizontal="center" vertical="top"/>
    </xf>
    <xf fontId="15" fillId="0" borderId="0" numFmtId="0" xfId="0" applyFont="1" applyAlignment="1">
      <alignment horizontal="center" vertical="top"/>
    </xf>
    <xf fontId="15" fillId="0" borderId="0" numFmtId="0" xfId="0" applyFont="1"/>
    <xf fontId="1" fillId="0" borderId="0" numFmtId="4" xfId="0" applyNumberFormat="1" applyFont="1"/>
    <xf fontId="1" fillId="0" borderId="0" numFmtId="161" xfId="1" applyNumberFormat="1" applyFont="1"/>
    <xf fontId="1" fillId="0" borderId="0" numFmtId="161" xfId="0" applyNumberFormat="1" applyFont="1"/>
    <xf fontId="12" fillId="0" borderId="0" numFmtId="4" xfId="0" applyNumberFormat="1" applyFont="1" applyAlignment="1">
      <alignment horizontal="right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2139393</xdr:colOff>
      <xdr:row>28</xdr:row>
      <xdr:rowOff>0</xdr:rowOff>
    </xdr:from>
    <xdr:to>
      <xdr:col>1</xdr:col>
      <xdr:colOff>2139393</xdr:colOff>
      <xdr:row>28</xdr:row>
      <xdr:rowOff>8928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2912804" y="28865214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2139393</xdr:colOff>
      <xdr:row>28</xdr:row>
      <xdr:rowOff>0</xdr:rowOff>
    </xdr:from>
    <xdr:to>
      <xdr:col>1</xdr:col>
      <xdr:colOff>2139393</xdr:colOff>
      <xdr:row>28</xdr:row>
      <xdr:rowOff>8928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2912804" y="28865214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  <a:miter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Ruler="1" view="pageBreakPreview" zoomScale="70" workbookViewId="0">
      <selection activeCell="B8" activeCellId="0" sqref="B8"/>
    </sheetView>
  </sheetViews>
  <sheetFormatPr defaultRowHeight="15" customHeight="1"/>
  <cols>
    <col customWidth="1" min="1" max="1" style="1" width="11.7109375"/>
    <col customWidth="1" min="2" max="2" style="1" width="131.28515625"/>
    <col customWidth="1" min="3" max="3" style="1" width="31.7109375"/>
    <col customWidth="1" min="4" max="4" style="1" width="32.421875"/>
    <col customWidth="1" min="5" max="5" style="1" width="32.8515625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min="15" max="15" style="1" width="36.421875"/>
    <col customWidth="1" min="16" max="16" style="1" width="28.140625"/>
    <col customWidth="1" min="17" max="17" style="1" width="35.00390625"/>
    <col customWidth="1" min="18" max="18" style="1" width="24.85546875"/>
    <col customWidth="1" min="19" max="257" style="1" width="9.140625"/>
  </cols>
  <sheetData>
    <row r="1" ht="127.5" customHeight="1">
      <c r="D1" s="2" t="s">
        <v>0</v>
      </c>
      <c r="E1" s="2"/>
    </row>
    <row r="2" ht="33.75" customHeight="1"/>
    <row r="3" ht="53.25" customHeight="1">
      <c r="C3" s="3" t="s">
        <v>1</v>
      </c>
      <c r="D3" s="3"/>
      <c r="E3" s="3"/>
    </row>
    <row r="4" ht="72.75" customHeight="1">
      <c r="A4" s="4"/>
      <c r="B4" s="4"/>
      <c r="C4" s="3" t="s">
        <v>2</v>
      </c>
      <c r="D4" s="3"/>
      <c r="E4" s="3"/>
    </row>
    <row r="5" ht="68.25" customHeight="1">
      <c r="A5" s="5" t="s">
        <v>3</v>
      </c>
      <c r="B5" s="5"/>
      <c r="C5" s="5"/>
      <c r="D5" s="5"/>
      <c r="E5" s="5"/>
    </row>
    <row r="6" ht="30.75" customHeight="1">
      <c r="A6" s="6"/>
      <c r="B6" s="6"/>
      <c r="C6" s="6"/>
      <c r="D6" s="7"/>
      <c r="E6" s="8" t="s">
        <v>4</v>
      </c>
    </row>
    <row r="7" s="9" customFormat="1" ht="37.5" customHeight="1">
      <c r="A7" s="10" t="s">
        <v>5</v>
      </c>
      <c r="B7" s="10" t="s">
        <v>6</v>
      </c>
      <c r="C7" s="10">
        <v>2026</v>
      </c>
      <c r="D7" s="10" t="s">
        <v>7</v>
      </c>
      <c r="E7" s="10"/>
    </row>
    <row r="8" s="9" customFormat="1" ht="29.25" customHeight="1">
      <c r="A8" s="10"/>
      <c r="B8" s="10"/>
      <c r="C8" s="10"/>
      <c r="D8" s="10">
        <v>2027</v>
      </c>
      <c r="E8" s="11">
        <v>2028</v>
      </c>
    </row>
    <row r="9" s="9" customFormat="1" ht="22.5" customHeight="1">
      <c r="A9" s="12">
        <v>1</v>
      </c>
      <c r="B9" s="12">
        <v>2</v>
      </c>
      <c r="C9" s="12">
        <v>3</v>
      </c>
      <c r="D9" s="12">
        <v>4</v>
      </c>
      <c r="E9" s="13">
        <v>5</v>
      </c>
      <c r="I9" s="9"/>
      <c r="J9" s="9"/>
      <c r="K9" s="9"/>
    </row>
    <row r="10" s="14" customFormat="1" ht="65.25" customHeight="1">
      <c r="A10" s="15">
        <v>1</v>
      </c>
      <c r="B10" s="16" t="s">
        <v>8</v>
      </c>
      <c r="C10" s="17">
        <f>C11+C12</f>
        <v>2679550556.75</v>
      </c>
      <c r="D10" s="17">
        <f>D11+D12</f>
        <v>707811000</v>
      </c>
      <c r="E10" s="17">
        <f>E11+E12</f>
        <v>12166460000</v>
      </c>
      <c r="F10" s="18">
        <v>2222665241.3800001</v>
      </c>
      <c r="G10" s="18">
        <v>700379062</v>
      </c>
      <c r="H10" s="19">
        <v>465000000</v>
      </c>
      <c r="I10" s="20" t="s">
        <v>9</v>
      </c>
      <c r="J10" s="21"/>
    </row>
    <row r="11" s="14" customFormat="1" ht="126.75" customHeight="1">
      <c r="A11" s="22" t="s">
        <v>10</v>
      </c>
      <c r="B11" s="23" t="s">
        <v>11</v>
      </c>
      <c r="C11" s="24">
        <f>725100000+743436706.75+1082297850</f>
        <v>2550834556.75</v>
      </c>
      <c r="D11" s="17">
        <f>247500000+300000000</f>
        <v>547500000</v>
      </c>
      <c r="E11" s="17">
        <v>12000000000</v>
      </c>
      <c r="F11" s="25">
        <v>174505750.63999999</v>
      </c>
      <c r="G11" s="25">
        <v>0</v>
      </c>
      <c r="H11" s="26">
        <v>0</v>
      </c>
      <c r="I11" s="27">
        <f>F10+F11-C11</f>
        <v>-153663564.73000002</v>
      </c>
      <c r="J11" s="28">
        <f>G10+G11-D11</f>
        <v>152879062</v>
      </c>
      <c r="K11" s="29">
        <f>H10+H11-E11</f>
        <v>-11535000000</v>
      </c>
      <c r="L11" s="30"/>
      <c r="O11" s="24">
        <f>725100000</f>
        <v>725100000</v>
      </c>
      <c r="P11" s="17">
        <f>247500000</f>
        <v>247500000</v>
      </c>
      <c r="Q11" s="17">
        <v>0</v>
      </c>
      <c r="R11" s="14" t="s">
        <v>12</v>
      </c>
    </row>
    <row r="12" s="14" customFormat="1" ht="39" customHeight="1">
      <c r="A12" s="22" t="s">
        <v>13</v>
      </c>
      <c r="B12" s="16" t="s">
        <v>14</v>
      </c>
      <c r="C12" s="17">
        <f>C13+C14+C15+C16+C17+C18+C19+C20+C21+C22+C23+C24+C25</f>
        <v>128716000</v>
      </c>
      <c r="D12" s="17">
        <f>D13+D14+D15+D16+D17+D18+D19+D20+D21+D22+D23+D24+D25</f>
        <v>160311000</v>
      </c>
      <c r="E12" s="17">
        <f>E13+E14+E15+E16+E17+E18+E19+E20+E21+E22+E23+E24+E25</f>
        <v>166460000</v>
      </c>
      <c r="F12" s="31"/>
      <c r="G12" s="32" t="s">
        <v>15</v>
      </c>
      <c r="H12" s="33"/>
      <c r="I12" s="34" t="s">
        <v>16</v>
      </c>
      <c r="J12" s="35"/>
      <c r="K12" s="36"/>
      <c r="O12" s="24">
        <f>725100000+743436706.75+1082297850</f>
        <v>2550834556.75</v>
      </c>
      <c r="P12" s="17">
        <f>247500000+300000000</f>
        <v>547500000</v>
      </c>
      <c r="Q12" s="17">
        <v>12000000000</v>
      </c>
      <c r="R12" s="14" t="s">
        <v>17</v>
      </c>
    </row>
    <row r="13" s="14" customFormat="1" ht="138" customHeight="1">
      <c r="A13" s="22" t="s">
        <v>18</v>
      </c>
      <c r="B13" s="37" t="s">
        <v>19</v>
      </c>
      <c r="C13" s="17">
        <v>86084000</v>
      </c>
      <c r="D13" s="38">
        <v>116326000</v>
      </c>
      <c r="E13" s="38">
        <v>121339000</v>
      </c>
      <c r="I13" s="39"/>
      <c r="O13" s="40">
        <f>O12-O11</f>
        <v>1825734556.75</v>
      </c>
      <c r="P13" s="40">
        <f>P12-P11</f>
        <v>300000000</v>
      </c>
      <c r="Q13" s="40">
        <f>Q12-Q11</f>
        <v>12000000000</v>
      </c>
      <c r="R13" s="41" t="s">
        <v>20</v>
      </c>
    </row>
    <row r="14" s="14" customFormat="1" ht="84.75" customHeight="1">
      <c r="A14" s="22" t="s">
        <v>21</v>
      </c>
      <c r="B14" s="37" t="s">
        <v>22</v>
      </c>
      <c r="C14" s="17">
        <v>5948000</v>
      </c>
      <c r="D14" s="17">
        <v>5948000</v>
      </c>
      <c r="E14" s="17">
        <v>5948000</v>
      </c>
      <c r="O14" s="42" t="s">
        <v>23</v>
      </c>
      <c r="P14" s="43" t="s">
        <v>24</v>
      </c>
      <c r="Q14" s="43" t="s">
        <v>24</v>
      </c>
      <c r="R14" s="41"/>
    </row>
    <row r="15" s="14" customFormat="1" ht="87.75" customHeight="1">
      <c r="A15" s="22" t="s">
        <v>25</v>
      </c>
      <c r="B15" s="37" t="s">
        <v>26</v>
      </c>
      <c r="C15" s="17">
        <v>238000</v>
      </c>
      <c r="D15" s="38">
        <v>238000</v>
      </c>
      <c r="E15" s="38">
        <v>238000</v>
      </c>
    </row>
    <row r="16" s="14" customFormat="1" ht="112.5" customHeight="1">
      <c r="A16" s="22" t="s">
        <v>27</v>
      </c>
      <c r="B16" s="37" t="s">
        <v>28</v>
      </c>
      <c r="C16" s="17">
        <v>716000</v>
      </c>
      <c r="D16" s="38">
        <v>716000</v>
      </c>
      <c r="E16" s="38">
        <v>716000</v>
      </c>
    </row>
    <row r="17" s="14" customFormat="1" ht="170.25" customHeight="1">
      <c r="A17" s="22" t="s">
        <v>29</v>
      </c>
      <c r="B17" s="37" t="s">
        <v>30</v>
      </c>
      <c r="C17" s="17">
        <v>2768000</v>
      </c>
      <c r="D17" s="38">
        <v>2768000</v>
      </c>
      <c r="E17" s="38">
        <v>2768000</v>
      </c>
    </row>
    <row r="18" s="14" customFormat="1" ht="115.5" customHeight="1">
      <c r="A18" s="22" t="s">
        <v>31</v>
      </c>
      <c r="B18" s="37" t="s">
        <v>32</v>
      </c>
      <c r="C18" s="17">
        <v>107000</v>
      </c>
      <c r="D18" s="17">
        <v>107000</v>
      </c>
      <c r="E18" s="17">
        <v>107000</v>
      </c>
    </row>
    <row r="19" s="14" customFormat="1" ht="222.75" customHeight="1">
      <c r="A19" s="22" t="s">
        <v>33</v>
      </c>
      <c r="B19" s="37" t="s">
        <v>34</v>
      </c>
      <c r="C19" s="17">
        <v>0</v>
      </c>
      <c r="D19" s="38">
        <v>0</v>
      </c>
      <c r="E19" s="38">
        <v>0</v>
      </c>
    </row>
    <row r="20" s="14" customFormat="1" ht="93">
      <c r="A20" s="22" t="s">
        <v>35</v>
      </c>
      <c r="B20" s="37" t="s">
        <v>36</v>
      </c>
      <c r="C20" s="17">
        <v>0</v>
      </c>
      <c r="D20" s="38">
        <v>0</v>
      </c>
      <c r="E20" s="38">
        <v>0</v>
      </c>
    </row>
    <row r="21" s="14" customFormat="1" ht="46.5">
      <c r="A21" s="22" t="s">
        <v>37</v>
      </c>
      <c r="B21" s="37" t="s">
        <v>38</v>
      </c>
      <c r="C21" s="17">
        <v>0</v>
      </c>
      <c r="D21" s="38">
        <v>0</v>
      </c>
      <c r="E21" s="38">
        <v>0</v>
      </c>
    </row>
    <row r="22" s="14" customFormat="1" ht="118.5" customHeight="1">
      <c r="A22" s="22" t="s">
        <v>39</v>
      </c>
      <c r="B22" s="37" t="s">
        <v>40</v>
      </c>
      <c r="C22" s="17">
        <v>32855000</v>
      </c>
      <c r="D22" s="38">
        <v>34208000</v>
      </c>
      <c r="E22" s="38">
        <v>35344000</v>
      </c>
    </row>
    <row r="23" s="14" customFormat="1" ht="141.75" customHeight="1">
      <c r="A23" s="22" t="s">
        <v>41</v>
      </c>
      <c r="B23" s="37" t="s">
        <v>42</v>
      </c>
      <c r="C23" s="17">
        <v>0</v>
      </c>
      <c r="D23" s="38">
        <v>0</v>
      </c>
      <c r="E23" s="38">
        <v>0</v>
      </c>
    </row>
    <row r="24" s="14" customFormat="1" ht="110.25" customHeight="1">
      <c r="A24" s="22" t="s">
        <v>43</v>
      </c>
      <c r="B24" s="37" t="s">
        <v>44</v>
      </c>
      <c r="C24" s="17">
        <v>0</v>
      </c>
      <c r="D24" s="38">
        <v>0</v>
      </c>
      <c r="E24" s="38">
        <v>0</v>
      </c>
    </row>
    <row r="25" s="14" customFormat="1" ht="93.75" customHeight="1">
      <c r="A25" s="22" t="s">
        <v>45</v>
      </c>
      <c r="B25" s="37" t="s">
        <v>46</v>
      </c>
      <c r="C25" s="17">
        <v>0</v>
      </c>
      <c r="D25" s="38">
        <v>0</v>
      </c>
      <c r="E25" s="38">
        <v>0</v>
      </c>
    </row>
    <row r="26" s="14" customFormat="1" ht="62.25" customHeight="1">
      <c r="A26" s="15" t="s">
        <v>47</v>
      </c>
      <c r="B26" s="16" t="s">
        <v>48</v>
      </c>
      <c r="C26" s="24">
        <v>3190260111.27</v>
      </c>
      <c r="D26" s="24">
        <v>792905331.49000001</v>
      </c>
      <c r="E26" s="24">
        <v>12246029561.790001</v>
      </c>
      <c r="F26" s="44"/>
      <c r="G26" s="44"/>
      <c r="H26" s="44"/>
      <c r="I26" s="45"/>
      <c r="J26" s="46"/>
      <c r="N26" s="44"/>
      <c r="O26" s="47">
        <v>2147487416.1999998</v>
      </c>
      <c r="P26" s="47">
        <v>492905331.49000001</v>
      </c>
      <c r="Q26" s="47">
        <v>246029561.78999999</v>
      </c>
      <c r="R26" s="44" t="s">
        <v>12</v>
      </c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</row>
    <row r="27" s="14" customFormat="1" ht="32.25" customHeight="1">
      <c r="A27" s="15" t="s">
        <v>49</v>
      </c>
      <c r="B27" s="16" t="s">
        <v>50</v>
      </c>
      <c r="C27" s="17">
        <f>C10-C26</f>
        <v>-510709554.51999998</v>
      </c>
      <c r="D27" s="17">
        <f>D10-D26</f>
        <v>-85094331.49000001</v>
      </c>
      <c r="E27" s="17">
        <f>E10-E26</f>
        <v>-79569561.790000916</v>
      </c>
      <c r="F27" s="39"/>
      <c r="G27" s="39"/>
      <c r="H27" s="39"/>
      <c r="O27" s="47">
        <v>3190260111.27</v>
      </c>
      <c r="P27" s="47">
        <v>792905331.49000001</v>
      </c>
      <c r="Q27" s="47">
        <v>12246029561.790001</v>
      </c>
      <c r="R27" s="14" t="s">
        <v>51</v>
      </c>
    </row>
    <row r="28" s="14" customFormat="1" ht="87" customHeight="1">
      <c r="A28" s="15" t="s">
        <v>52</v>
      </c>
      <c r="B28" s="16" t="s">
        <v>53</v>
      </c>
      <c r="C28" s="17">
        <f>-C27</f>
        <v>510709554.51999998</v>
      </c>
      <c r="D28" s="17">
        <f>-D27</f>
        <v>85094331.49000001</v>
      </c>
      <c r="E28" s="17">
        <f>-E27</f>
        <v>79569561.790000916</v>
      </c>
      <c r="O28" s="48">
        <f>O27-O26</f>
        <v>1042772695.0700002</v>
      </c>
      <c r="P28" s="48">
        <f>P27-P26</f>
        <v>300000000</v>
      </c>
      <c r="Q28" s="48">
        <f>Q27-Q26</f>
        <v>12000000000</v>
      </c>
      <c r="R28" s="49" t="s">
        <v>20</v>
      </c>
    </row>
    <row r="29" ht="42.75" customHeight="1">
      <c r="A29" s="50"/>
      <c r="B29" s="50"/>
      <c r="C29" s="50"/>
      <c r="D29" s="50"/>
      <c r="E29" s="50"/>
      <c r="O29" s="51" t="s">
        <v>54</v>
      </c>
      <c r="P29" s="52" t="s">
        <v>24</v>
      </c>
      <c r="Q29" s="52" t="s">
        <v>24</v>
      </c>
      <c r="R29" s="53"/>
    </row>
    <row r="30">
      <c r="A30" s="1"/>
      <c r="B30" s="1"/>
      <c r="C30" s="1"/>
      <c r="D30" s="1"/>
      <c r="E30" s="1"/>
      <c r="O30" s="54"/>
    </row>
    <row r="32">
      <c r="C32" s="55"/>
    </row>
    <row r="33">
      <c r="C33" s="56"/>
    </row>
    <row r="34" ht="15.75">
      <c r="C34" s="57"/>
      <c r="D34" s="57"/>
      <c r="E34" s="57"/>
    </row>
    <row r="36">
      <c r="C36" s="56"/>
      <c r="D36" s="56"/>
      <c r="E36" s="56"/>
    </row>
  </sheetData>
  <mergeCells count="8">
    <mergeCell ref="D1:E1"/>
    <mergeCell ref="C3:E3"/>
    <mergeCell ref="C4:E4"/>
    <mergeCell ref="A5:E5"/>
    <mergeCell ref="A7:A8"/>
    <mergeCell ref="B7:B8"/>
    <mergeCell ref="C7:C8"/>
    <mergeCell ref="D7:E7"/>
  </mergeCells>
  <printOptions headings="0" gridLines="0"/>
  <pageMargins left="0.86614173228346458" right="0.62992125984251968" top="0.86614173228346458" bottom="0.59055118110236227" header="0.11811023622047245" footer="0.11811023622047245"/>
  <pageSetup paperSize="9" scale="57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
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 Анатольевна  Вахтеева</dc:creator>
  <cp:lastModifiedBy>kosova</cp:lastModifiedBy>
  <cp:revision>21</cp:revision>
  <dcterms:created xsi:type="dcterms:W3CDTF">2006-09-28T05:33:00Z</dcterms:created>
  <dcterms:modified xsi:type="dcterms:W3CDTF">2026-02-06T06:55:41Z</dcterms:modified>
  <cp:version>786432</cp:version>
</cp:coreProperties>
</file>